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4115" windowHeight="1056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18" i="1" l="1"/>
  <c r="G18" i="1" s="1"/>
  <c r="F22" i="1"/>
  <c r="G22" i="1" s="1"/>
  <c r="F17" i="1"/>
  <c r="G17" i="1" s="1"/>
  <c r="F19" i="1"/>
  <c r="G19" i="1" s="1"/>
  <c r="F20" i="1"/>
  <c r="G20" i="1" s="1"/>
  <c r="F21" i="1"/>
  <c r="G21" i="1" s="1"/>
  <c r="F16" i="1"/>
  <c r="G16" i="1" l="1"/>
  <c r="F10" i="1" l="1"/>
  <c r="H22" i="1" s="1"/>
  <c r="I22" i="1" s="1"/>
  <c r="H19" i="1" l="1"/>
  <c r="I19" i="1" s="1"/>
  <c r="H17" i="1"/>
  <c r="I17" i="1" s="1"/>
  <c r="H18" i="1"/>
  <c r="I18" i="1" s="1"/>
  <c r="H20" i="1"/>
  <c r="I20" i="1" s="1"/>
  <c r="H21" i="1"/>
  <c r="I21" i="1" s="1"/>
  <c r="H16" i="1"/>
  <c r="I16" i="1" s="1"/>
</calcChain>
</file>

<file path=xl/sharedStrings.xml><?xml version="1.0" encoding="utf-8"?>
<sst xmlns="http://schemas.openxmlformats.org/spreadsheetml/2006/main" count="52" uniqueCount="52">
  <si>
    <t>Båtnavn</t>
  </si>
  <si>
    <t>Rating (TOT)</t>
  </si>
  <si>
    <t>Anitra</t>
  </si>
  <si>
    <t>Båt</t>
  </si>
  <si>
    <t>NOR 7106</t>
  </si>
  <si>
    <t>NOR 14655</t>
  </si>
  <si>
    <t>Evelyn 3</t>
  </si>
  <si>
    <t>NOR 13343</t>
  </si>
  <si>
    <t>Jølle</t>
  </si>
  <si>
    <t>NOR 11203</t>
  </si>
  <si>
    <t>Lisa</t>
  </si>
  <si>
    <t>NOR 5772</t>
  </si>
  <si>
    <t>MoMo</t>
  </si>
  <si>
    <t>NOR 2682</t>
  </si>
  <si>
    <t>Pricilla</t>
  </si>
  <si>
    <t>NOR 15179</t>
  </si>
  <si>
    <t>Stær</t>
  </si>
  <si>
    <t>Respitt sekunder</t>
  </si>
  <si>
    <t>Respitt t:m:s</t>
  </si>
  <si>
    <t>Type</t>
  </si>
  <si>
    <t>Arcona 410</t>
  </si>
  <si>
    <t>Bakke 26</t>
  </si>
  <si>
    <t>Omega 30</t>
  </si>
  <si>
    <t>35 Match</t>
  </si>
  <si>
    <t>Dufour 34</t>
  </si>
  <si>
    <t>Bavaria 38</t>
  </si>
  <si>
    <t>Maxi 999</t>
  </si>
  <si>
    <t xml:space="preserve">Båtene starter etter første båt i samsvar med sin respitt </t>
  </si>
  <si>
    <t>"ØYA RUNDT"   24. august, 2024</t>
  </si>
  <si>
    <t>Beregnet seiltid (s)</t>
  </si>
  <si>
    <t>Beregnet seiltid (s) for båt som skal starte først</t>
  </si>
  <si>
    <t>Båtfart  (s/nm)</t>
  </si>
  <si>
    <t>Kappseiling med jaktstart.  Respittberegning med vindkorreksjon</t>
  </si>
  <si>
    <t xml:space="preserve">Løpets lengde (nm) </t>
  </si>
  <si>
    <t> 3m/s</t>
  </si>
  <si>
    <t> 4m/s</t>
  </si>
  <si>
    <t> 5m/s</t>
  </si>
  <si>
    <t> 6m/s</t>
  </si>
  <si>
    <t> 7m/s</t>
  </si>
  <si>
    <t> 8m/s</t>
  </si>
  <si>
    <t> 10m/s</t>
  </si>
  <si>
    <t> 0,67</t>
  </si>
  <si>
    <t> Pølse-bane</t>
  </si>
  <si>
    <t> Distanse-seilas</t>
  </si>
  <si>
    <t> 0,84</t>
  </si>
  <si>
    <t> 0,96</t>
  </si>
  <si>
    <t> 1,10</t>
  </si>
  <si>
    <t> 1,15</t>
  </si>
  <si>
    <t> 1,21</t>
  </si>
  <si>
    <t xml:space="preserve">Vindfaktor  </t>
  </si>
  <si>
    <t>Vindfaktor- tabell</t>
  </si>
  <si>
    <t>12m/s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</si>
</sst>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747474"/>
      <name val="Raleway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Raleway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1E1E1"/>
      </bottom>
      <diagonal/>
    </border>
    <border>
      <left/>
      <right style="medium">
        <color rgb="FFE1E1E1"/>
      </right>
      <top style="medium">
        <color rgb="FFE1E1E1"/>
      </top>
      <bottom/>
      <diagonal/>
    </border>
    <border>
      <left/>
      <right style="medium">
        <color rgb="FFE1E1E1"/>
      </right>
      <top style="medium">
        <color rgb="FFE1E1E1"/>
      </top>
      <bottom style="medium">
        <color rgb="FFE1E1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1E1E1"/>
      </left>
      <right style="medium">
        <color rgb="FFE1E1E1"/>
      </right>
      <top/>
      <bottom style="medium">
        <color rgb="FFE1E1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1" fontId="3" fillId="0" borderId="0" xfId="0" applyNumberFormat="1" applyFont="1" applyFill="1"/>
    <xf numFmtId="21" fontId="0" fillId="0" borderId="0" xfId="0" quotePrefix="1" applyNumberFormat="1"/>
    <xf numFmtId="21" fontId="0" fillId="0" borderId="0" xfId="0" applyNumberForma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1" fillId="0" borderId="0" xfId="0" applyFont="1" applyFill="1"/>
    <xf numFmtId="0" fontId="6" fillId="4" borderId="1" xfId="0" applyFont="1" applyFill="1" applyBorder="1" applyAlignment="1">
      <alignment vertical="top" wrapText="1" indent="1"/>
    </xf>
    <xf numFmtId="0" fontId="0" fillId="4" borderId="2" xfId="0" applyFill="1" applyBorder="1"/>
    <xf numFmtId="0" fontId="6" fillId="4" borderId="3" xfId="0" applyFont="1" applyFill="1" applyBorder="1" applyAlignment="1">
      <alignment vertical="top" wrapText="1" indent="1"/>
    </xf>
    <xf numFmtId="2" fontId="7" fillId="3" borderId="0" xfId="0" applyNumberFormat="1" applyFont="1" applyFill="1"/>
    <xf numFmtId="0" fontId="6" fillId="4" borderId="5" xfId="0" applyFont="1" applyFill="1" applyBorder="1" applyAlignment="1">
      <alignment vertical="top" wrapText="1" indent="1"/>
    </xf>
    <xf numFmtId="0" fontId="9" fillId="4" borderId="7" xfId="0" applyFont="1" applyFill="1" applyBorder="1" applyAlignment="1">
      <alignment vertical="top" wrapText="1" indent="1"/>
    </xf>
    <xf numFmtId="0" fontId="8" fillId="4" borderId="8" xfId="0" applyFont="1" applyFill="1" applyBorder="1" applyAlignment="1">
      <alignment horizontal="right" vertical="top" wrapText="1" indent="1"/>
    </xf>
    <xf numFmtId="0" fontId="8" fillId="4" borderId="10" xfId="0" applyFont="1" applyFill="1" applyBorder="1" applyAlignment="1">
      <alignment horizontal="right" vertical="top" wrapText="1" indent="1"/>
    </xf>
    <xf numFmtId="0" fontId="10" fillId="0" borderId="6" xfId="0" applyFont="1" applyBorder="1" applyAlignment="1">
      <alignment vertical="center" wrapText="1"/>
    </xf>
    <xf numFmtId="0" fontId="8" fillId="4" borderId="4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vertical="top" wrapText="1" indent="1"/>
    </xf>
    <xf numFmtId="0" fontId="8" fillId="4" borderId="0" xfId="0" applyFont="1" applyFill="1" applyBorder="1" applyAlignment="1">
      <alignment horizontal="right" vertical="center" wrapText="1"/>
    </xf>
    <xf numFmtId="2" fontId="8" fillId="4" borderId="0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4" borderId="12" xfId="0" applyFont="1" applyFill="1" applyBorder="1" applyAlignment="1">
      <alignment vertical="top" wrapText="1" indent="1"/>
    </xf>
    <xf numFmtId="0" fontId="8" fillId="4" borderId="9" xfId="0" applyFont="1" applyFill="1" applyBorder="1" applyAlignment="1">
      <alignment horizontal="right" vertical="top" wrapText="1"/>
    </xf>
    <xf numFmtId="0" fontId="8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topLeftCell="A2" workbookViewId="0">
      <selection activeCell="K30" sqref="K30"/>
    </sheetView>
  </sheetViews>
  <sheetFormatPr baseColWidth="10" defaultRowHeight="15"/>
  <cols>
    <col min="4" max="4" width="16.140625" customWidth="1"/>
    <col min="5" max="5" width="13.140625" customWidth="1"/>
    <col min="8" max="8" width="12.42578125" customWidth="1"/>
    <col min="9" max="9" width="13.140625" customWidth="1"/>
  </cols>
  <sheetData>
    <row r="2" spans="2:15" ht="19.5" thickBot="1">
      <c r="B2" s="12" t="s">
        <v>32</v>
      </c>
    </row>
    <row r="3" spans="2:15" ht="32.25" thickBot="1">
      <c r="B3" s="12"/>
      <c r="H3" s="22" t="s">
        <v>50</v>
      </c>
      <c r="I3" s="19" t="s">
        <v>43</v>
      </c>
      <c r="J3" s="30" t="s">
        <v>42</v>
      </c>
      <c r="K3" s="25"/>
      <c r="L3" s="25"/>
      <c r="M3" s="16"/>
      <c r="N3" s="14"/>
      <c r="O3" s="15"/>
    </row>
    <row r="4" spans="2:15" ht="15.75" thickBot="1">
      <c r="B4" s="5" t="s">
        <v>28</v>
      </c>
      <c r="C4" s="5"/>
      <c r="D4" s="5"/>
      <c r="H4" s="20" t="s">
        <v>34</v>
      </c>
      <c r="I4" s="23">
        <v>0.71</v>
      </c>
      <c r="J4" s="31" t="s">
        <v>41</v>
      </c>
      <c r="K4" s="26"/>
      <c r="L4" s="26"/>
      <c r="M4" s="16"/>
      <c r="N4" s="14"/>
      <c r="O4" s="14"/>
    </row>
    <row r="5" spans="2:15" ht="15.75" thickBot="1">
      <c r="B5" s="5" t="s">
        <v>33</v>
      </c>
      <c r="C5" s="5"/>
      <c r="D5" s="5"/>
      <c r="E5" s="4">
        <v>14.7</v>
      </c>
      <c r="H5" s="20" t="s">
        <v>35</v>
      </c>
      <c r="I5" s="23">
        <v>0.86</v>
      </c>
      <c r="J5" s="31" t="s">
        <v>44</v>
      </c>
      <c r="K5" s="27"/>
      <c r="L5" s="28"/>
      <c r="M5" s="16"/>
      <c r="N5" s="14"/>
      <c r="O5" s="14"/>
    </row>
    <row r="6" spans="2:15" ht="16.5" customHeight="1" thickBot="1">
      <c r="B6" s="10"/>
      <c r="C6" s="10"/>
      <c r="D6" s="10"/>
      <c r="E6" s="13"/>
      <c r="H6" s="20" t="s">
        <v>36</v>
      </c>
      <c r="I6" s="23">
        <v>0.97</v>
      </c>
      <c r="J6" s="31" t="s">
        <v>45</v>
      </c>
      <c r="K6" s="29"/>
      <c r="L6" s="29"/>
    </row>
    <row r="7" spans="2:15" ht="15.75" thickBot="1">
      <c r="B7" s="10"/>
      <c r="C7" s="10"/>
      <c r="D7" s="10"/>
      <c r="E7" s="13"/>
      <c r="H7" s="20" t="s">
        <v>37</v>
      </c>
      <c r="I7" s="23">
        <v>1.04</v>
      </c>
      <c r="J7" s="31">
        <v>1.04</v>
      </c>
      <c r="K7" s="28"/>
      <c r="L7" s="28"/>
      <c r="M7" s="16"/>
      <c r="N7" s="14"/>
    </row>
    <row r="8" spans="2:15" ht="15.75" thickBot="1">
      <c r="B8" s="5" t="s">
        <v>49</v>
      </c>
      <c r="C8" s="5"/>
      <c r="D8" s="5"/>
      <c r="E8" s="17">
        <v>1</v>
      </c>
      <c r="H8" s="20" t="s">
        <v>38</v>
      </c>
      <c r="I8" s="23">
        <v>1.08</v>
      </c>
      <c r="J8" s="31" t="s">
        <v>46</v>
      </c>
      <c r="K8" s="28"/>
      <c r="L8" s="28"/>
      <c r="M8" s="16"/>
      <c r="N8" s="14"/>
    </row>
    <row r="9" spans="2:15" ht="15.75" thickBot="1">
      <c r="H9" s="20" t="s">
        <v>39</v>
      </c>
      <c r="I9" s="23">
        <v>1.1200000000000001</v>
      </c>
      <c r="J9" s="31" t="s">
        <v>47</v>
      </c>
      <c r="K9" s="28"/>
      <c r="L9" s="28"/>
      <c r="M9" s="16"/>
      <c r="N9" s="14"/>
    </row>
    <row r="10" spans="2:15" ht="15.75" thickBot="1">
      <c r="B10" t="s">
        <v>30</v>
      </c>
      <c r="F10" s="7">
        <f>MAX(G16:G51)</f>
        <v>10342.401500938086</v>
      </c>
      <c r="G10" s="8"/>
      <c r="H10" s="20" t="s">
        <v>40</v>
      </c>
      <c r="I10" s="23">
        <v>1.17</v>
      </c>
      <c r="J10" s="31" t="s">
        <v>48</v>
      </c>
      <c r="K10" s="28"/>
      <c r="L10" s="28"/>
      <c r="M10" s="16"/>
      <c r="N10" s="14"/>
    </row>
    <row r="11" spans="2:15" ht="15.75" thickBot="1">
      <c r="B11" t="s">
        <v>27</v>
      </c>
      <c r="H11" s="21" t="s">
        <v>51</v>
      </c>
      <c r="I11" s="24">
        <v>1.21</v>
      </c>
      <c r="J11" s="32">
        <v>1.25</v>
      </c>
      <c r="K11" s="28"/>
      <c r="L11" s="28"/>
      <c r="M11" s="16"/>
      <c r="N11" s="14"/>
    </row>
    <row r="12" spans="2:15" ht="15.75" thickBot="1">
      <c r="L12" s="18"/>
      <c r="M12" s="14"/>
      <c r="N12" s="14"/>
    </row>
    <row r="13" spans="2:15" ht="30.75" thickBot="1">
      <c r="B13" s="3" t="s">
        <v>3</v>
      </c>
      <c r="C13" s="3" t="s">
        <v>0</v>
      </c>
      <c r="D13" s="3" t="s">
        <v>19</v>
      </c>
      <c r="E13" s="3" t="s">
        <v>1</v>
      </c>
      <c r="F13" s="3" t="s">
        <v>31</v>
      </c>
      <c r="G13" s="3" t="s">
        <v>29</v>
      </c>
      <c r="H13" s="3" t="s">
        <v>17</v>
      </c>
      <c r="I13" s="3" t="s">
        <v>18</v>
      </c>
      <c r="L13" s="14"/>
      <c r="M13" s="14"/>
      <c r="N13" s="14"/>
    </row>
    <row r="14" spans="2:15" ht="15.75" thickBot="1">
      <c r="B14" s="3"/>
      <c r="C14" s="3"/>
      <c r="D14" s="3"/>
      <c r="E14" s="3"/>
      <c r="F14" s="3"/>
      <c r="G14" s="3"/>
      <c r="H14" s="3"/>
      <c r="I14" s="3"/>
      <c r="L14" s="14"/>
      <c r="M14" s="14"/>
      <c r="N14" s="14"/>
    </row>
    <row r="15" spans="2:15">
      <c r="B15" s="11"/>
    </row>
    <row r="16" spans="2:15">
      <c r="B16" s="5" t="s">
        <v>4</v>
      </c>
      <c r="C16" s="5" t="s">
        <v>2</v>
      </c>
      <c r="D16" s="5" t="s">
        <v>26</v>
      </c>
      <c r="E16" s="5">
        <v>0.9647</v>
      </c>
      <c r="F16" s="1">
        <f t="shared" ref="F16:F22" si="0">600/(E16*$E$8)</f>
        <v>621.9550119208044</v>
      </c>
      <c r="G16" s="2">
        <f>F16*$E$5</f>
        <v>9142.7386752358234</v>
      </c>
      <c r="H16" s="2">
        <f>$F$10-G16</f>
        <v>1199.6628257022621</v>
      </c>
      <c r="I16" s="9">
        <f>TIME(0,0,H16)</f>
        <v>1.3877314814814815E-2</v>
      </c>
    </row>
    <row r="17" spans="2:9">
      <c r="B17" s="5" t="s">
        <v>5</v>
      </c>
      <c r="C17" s="5" t="s">
        <v>6</v>
      </c>
      <c r="D17" s="5" t="s">
        <v>25</v>
      </c>
      <c r="E17" s="5">
        <v>1.0572999999999999</v>
      </c>
      <c r="F17" s="1">
        <f t="shared" si="0"/>
        <v>567.48321195497977</v>
      </c>
      <c r="G17" s="2">
        <f t="shared" ref="G17:G22" si="1">F17*$E$5</f>
        <v>8342.0032157382029</v>
      </c>
      <c r="H17" s="2">
        <f>$F$10-G17</f>
        <v>2000.3982851998826</v>
      </c>
      <c r="I17" s="9">
        <f>TIME(0,0,H17)</f>
        <v>2.314814814814815E-2</v>
      </c>
    </row>
    <row r="18" spans="2:9">
      <c r="B18" s="5" t="s">
        <v>7</v>
      </c>
      <c r="C18" s="5" t="s">
        <v>8</v>
      </c>
      <c r="D18" s="5" t="s">
        <v>24</v>
      </c>
      <c r="E18" s="5">
        <v>1.0542</v>
      </c>
      <c r="F18" s="1">
        <f t="shared" si="0"/>
        <v>569.1519635742743</v>
      </c>
      <c r="G18" s="2">
        <f t="shared" si="1"/>
        <v>8366.5338645418324</v>
      </c>
      <c r="H18" s="2">
        <f>$F$10-G18</f>
        <v>1975.8676363962531</v>
      </c>
      <c r="I18" s="9">
        <f>TIME(0,0,H18)</f>
        <v>2.2858796296296294E-2</v>
      </c>
    </row>
    <row r="19" spans="2:9">
      <c r="B19" s="5" t="s">
        <v>9</v>
      </c>
      <c r="C19" s="5" t="s">
        <v>10</v>
      </c>
      <c r="D19" s="5" t="s">
        <v>23</v>
      </c>
      <c r="E19" s="5">
        <v>1.0935999999999999</v>
      </c>
      <c r="F19" s="1">
        <f t="shared" si="0"/>
        <v>548.64667154352605</v>
      </c>
      <c r="G19" s="2">
        <f t="shared" si="1"/>
        <v>8065.1060716898328</v>
      </c>
      <c r="H19" s="2">
        <f>$F$10-G19</f>
        <v>2277.2954292482527</v>
      </c>
      <c r="I19" s="9">
        <f>TIME(0,0,H19)</f>
        <v>2.6354166666666668E-2</v>
      </c>
    </row>
    <row r="20" spans="2:9">
      <c r="B20" s="5" t="s">
        <v>11</v>
      </c>
      <c r="C20" s="5" t="s">
        <v>12</v>
      </c>
      <c r="D20" s="5" t="s">
        <v>22</v>
      </c>
      <c r="E20" s="5">
        <v>0.99219999999999997</v>
      </c>
      <c r="F20" s="1">
        <f t="shared" si="0"/>
        <v>604.71679096956257</v>
      </c>
      <c r="G20" s="2">
        <f t="shared" si="1"/>
        <v>8889.3368272525695</v>
      </c>
      <c r="H20" s="2">
        <f t="shared" ref="H20:H21" si="2">$F$10-G20</f>
        <v>1453.064673685516</v>
      </c>
      <c r="I20" s="9">
        <f t="shared" ref="I20:I21" si="3">TIME(0,0,H20)</f>
        <v>1.681712962962963E-2</v>
      </c>
    </row>
    <row r="21" spans="2:9">
      <c r="B21" s="6" t="s">
        <v>13</v>
      </c>
      <c r="C21" s="6" t="s">
        <v>14</v>
      </c>
      <c r="D21" s="6" t="s">
        <v>21</v>
      </c>
      <c r="E21" s="6">
        <v>0.8528</v>
      </c>
      <c r="F21" s="1">
        <f t="shared" si="0"/>
        <v>703.56472795497189</v>
      </c>
      <c r="G21" s="2">
        <f t="shared" si="1"/>
        <v>10342.401500938086</v>
      </c>
      <c r="H21" s="2">
        <f t="shared" si="2"/>
        <v>0</v>
      </c>
      <c r="I21" s="9">
        <f t="shared" si="3"/>
        <v>0</v>
      </c>
    </row>
    <row r="22" spans="2:9">
      <c r="B22" s="5" t="s">
        <v>15</v>
      </c>
      <c r="C22" s="5" t="s">
        <v>16</v>
      </c>
      <c r="D22" s="5" t="s">
        <v>20</v>
      </c>
      <c r="E22" s="5">
        <v>1.1733</v>
      </c>
      <c r="F22" s="1">
        <f t="shared" si="0"/>
        <v>511.3781641523907</v>
      </c>
      <c r="G22" s="2">
        <f t="shared" si="1"/>
        <v>7517.2590130401431</v>
      </c>
      <c r="H22" s="2">
        <f>$F$10-G22</f>
        <v>2825.1424878979424</v>
      </c>
      <c r="I22" s="9">
        <f>TIME(0,0,H22)</f>
        <v>3.2696759259259259E-2</v>
      </c>
    </row>
    <row r="23" spans="2:9">
      <c r="E23" s="10"/>
      <c r="F23" s="1"/>
      <c r="G23" s="2"/>
      <c r="H23" s="2"/>
      <c r="I23" s="9"/>
    </row>
    <row r="24" spans="2:9">
      <c r="I24" s="9"/>
    </row>
    <row r="25" spans="2:9">
      <c r="I25" s="9"/>
    </row>
    <row r="26" spans="2:9">
      <c r="I26" s="9"/>
    </row>
    <row r="27" spans="2:9">
      <c r="I27" s="9"/>
    </row>
    <row r="28" spans="2:9">
      <c r="I28" s="9"/>
    </row>
    <row r="29" spans="2:9">
      <c r="I29" s="9"/>
    </row>
    <row r="30" spans="2:9">
      <c r="I30" s="9"/>
    </row>
    <row r="31" spans="2:9">
      <c r="I31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</dc:creator>
  <cp:lastModifiedBy>Stig</cp:lastModifiedBy>
  <dcterms:created xsi:type="dcterms:W3CDTF">2024-07-08T05:52:32Z</dcterms:created>
  <dcterms:modified xsi:type="dcterms:W3CDTF">2024-09-07T08:39:02Z</dcterms:modified>
</cp:coreProperties>
</file>